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4615" windowHeight="11445"/>
  </bookViews>
  <sheets>
    <sheet name="Sheet1" sheetId="1" r:id="rId1"/>
    <sheet name="Výbery" sheetId="2" r:id="rId2"/>
  </sheets>
  <calcPr calcId="124519"/>
</workbook>
</file>

<file path=xl/calcChain.xml><?xml version="1.0" encoding="utf-8"?>
<calcChain xmlns="http://schemas.openxmlformats.org/spreadsheetml/2006/main">
  <c r="B16" i="2"/>
  <c r="B15"/>
  <c r="C14"/>
  <c r="B14"/>
  <c r="B13"/>
  <c r="B12"/>
  <c r="M11"/>
  <c r="L11"/>
  <c r="C11"/>
  <c r="B11"/>
  <c r="L10"/>
  <c r="B10"/>
  <c r="L9"/>
  <c r="H9"/>
  <c r="G9"/>
  <c r="C9"/>
  <c r="B9"/>
  <c r="L8"/>
  <c r="G8"/>
  <c r="C8"/>
  <c r="B8"/>
  <c r="L7"/>
  <c r="G7"/>
  <c r="B7"/>
  <c r="L6"/>
  <c r="G6"/>
  <c r="B6"/>
  <c r="L5"/>
  <c r="G5"/>
  <c r="B5"/>
  <c r="L4"/>
  <c r="G4"/>
  <c r="B4"/>
  <c r="R3"/>
  <c r="Q3"/>
  <c r="M3"/>
  <c r="L3"/>
  <c r="G3"/>
  <c r="C3"/>
  <c r="B3"/>
  <c r="E83" i="1"/>
  <c r="E82"/>
  <c r="E81"/>
  <c r="E78"/>
  <c r="E77"/>
  <c r="E76"/>
  <c r="E75"/>
  <c r="E74"/>
  <c r="E73"/>
  <c r="E72"/>
  <c r="E71"/>
  <c r="E68"/>
  <c r="C16" i="2" s="1"/>
  <c r="E67" i="1"/>
  <c r="C15" i="2" s="1"/>
  <c r="E66" i="1"/>
  <c r="E65"/>
  <c r="C13" i="2" s="1"/>
  <c r="E64" i="1"/>
  <c r="C12" i="2" s="1"/>
  <c r="E63" i="1"/>
  <c r="E62"/>
  <c r="C10" i="2" s="1"/>
  <c r="E59" i="1"/>
  <c r="E58"/>
  <c r="E57"/>
  <c r="C7" i="2" s="1"/>
  <c r="E56" i="1"/>
  <c r="C6" i="2" s="1"/>
  <c r="E55" i="1"/>
  <c r="C5" i="2" s="1"/>
  <c r="E54" i="1"/>
  <c r="C4" i="2" s="1"/>
  <c r="E53" i="1"/>
  <c r="E49"/>
  <c r="E48"/>
  <c r="E47"/>
  <c r="M10" i="2" s="1"/>
  <c r="E46" i="1"/>
  <c r="M9" i="2" s="1"/>
  <c r="E45" i="1"/>
  <c r="M8" i="2" s="1"/>
  <c r="E44" i="1"/>
  <c r="M7" i="2" s="1"/>
  <c r="E43" i="1"/>
  <c r="M6" i="2" s="1"/>
  <c r="E42" i="1"/>
  <c r="M5" i="2" s="1"/>
  <c r="E41" i="1"/>
  <c r="M4" i="2" s="1"/>
  <c r="E37" i="1"/>
  <c r="E36"/>
  <c r="H8" i="2" s="1"/>
  <c r="E35" i="1"/>
  <c r="H7" i="2" s="1"/>
  <c r="E34" i="1"/>
  <c r="H6" i="2" s="1"/>
  <c r="E33" i="1"/>
  <c r="H5" i="2" s="1"/>
  <c r="E32" i="1"/>
  <c r="H4" i="2" s="1"/>
  <c r="E31" i="1"/>
  <c r="H3" i="2" s="1"/>
  <c r="B17" i="1"/>
  <c r="C15"/>
  <c r="C13"/>
  <c r="C10"/>
  <c r="C7"/>
  <c r="D19" l="1"/>
  <c r="D20" s="1"/>
  <c r="D21" s="1"/>
</calcChain>
</file>

<file path=xl/sharedStrings.xml><?xml version="1.0" encoding="utf-8"?>
<sst xmlns="http://schemas.openxmlformats.org/spreadsheetml/2006/main" count="232" uniqueCount="132">
  <si>
    <t>KPK PRINT – BEACHFLAG KALKULAČKA</t>
  </si>
  <si>
    <t>Vyberte vlajku, prút a podstavec. Cena sa prepočíta automaticky.</t>
  </si>
  <si>
    <t>Typ ceny</t>
  </si>
  <si>
    <t>EUR = bežná cena | VO = veľkoobchodná</t>
  </si>
  <si>
    <t>Komponent</t>
  </si>
  <si>
    <t>Výber</t>
  </si>
  <si>
    <t>Cena/ks bez DPH</t>
  </si>
  <si>
    <t>Vlajka</t>
  </si>
  <si>
    <t>Prút</t>
  </si>
  <si>
    <t>Podstavec / bodec</t>
  </si>
  <si>
    <t>BEACH FLAG - Firemné, mestské, športové vlajky  od KPK Print s.r.o. v.2.0</t>
  </si>
  <si>
    <t>www.kpkprint.sk</t>
  </si>
  <si>
    <t>www.pirntexpert.sk</t>
  </si>
  <si>
    <t>Prút bez vlajky</t>
  </si>
  <si>
    <t>rozmer</t>
  </si>
  <si>
    <t>VO</t>
  </si>
  <si>
    <t>EUR</t>
  </si>
  <si>
    <t>prút - Standard  S</t>
  </si>
  <si>
    <t>2,8M</t>
  </si>
  <si>
    <t>prút - Standard M</t>
  </si>
  <si>
    <t>3,4M</t>
  </si>
  <si>
    <t>prút - Standard L</t>
  </si>
  <si>
    <t>4,5M</t>
  </si>
  <si>
    <t>prút - Standard XL</t>
  </si>
  <si>
    <t>5,5M</t>
  </si>
  <si>
    <t>prút - OBDĹŽNIKOÁ VLAJKA S</t>
  </si>
  <si>
    <t>2,7M</t>
  </si>
  <si>
    <t>prút - OBDĹŽNIKOÁ VLAJKA M</t>
  </si>
  <si>
    <t>3,3M</t>
  </si>
  <si>
    <t>prút - OBDĹŽNIKOÁ VLAJKA L</t>
  </si>
  <si>
    <t>4,3M</t>
  </si>
  <si>
    <t>Podstvace</t>
  </si>
  <si>
    <t>bodec do zeme</t>
  </si>
  <si>
    <t>krížový podstavec</t>
  </si>
  <si>
    <t>60cm</t>
  </si>
  <si>
    <t>72cm</t>
  </si>
  <si>
    <t>82cm</t>
  </si>
  <si>
    <t xml:space="preserve">kovová platňa 6kg </t>
  </si>
  <si>
    <t>kovová platna 12kg</t>
  </si>
  <si>
    <t>barel na vodu 20kg s rotátorom</t>
  </si>
  <si>
    <t>vrták do zeme</t>
  </si>
  <si>
    <t>V pod koleso auta s rotátorom</t>
  </si>
  <si>
    <t xml:space="preserve">vak na vodu 8l ku kovovej platni </t>
  </si>
  <si>
    <t>jednostranna/ obojstranna</t>
  </si>
  <si>
    <t xml:space="preserve">vlajka samostatná </t>
  </si>
  <si>
    <t>obojstranná /zrkadlený motív</t>
  </si>
  <si>
    <t>vlajka samostatná  obdĺžnik</t>
  </si>
  <si>
    <t>obojstranná / iný motív</t>
  </si>
  <si>
    <t xml:space="preserve">vlajka, zástava, </t>
  </si>
  <si>
    <t>Iné</t>
  </si>
  <si>
    <t>m2</t>
  </si>
  <si>
    <t xml:space="preserve">Vlajka obšitie </t>
  </si>
  <si>
    <t>bm</t>
  </si>
  <si>
    <t>Vlajka očka</t>
  </si>
  <si>
    <t>ks</t>
  </si>
  <si>
    <t>* pri Beachflagoch sa počíta cena ako Prút + podstavec + vlajka</t>
  </si>
  <si>
    <t>ceny sú bez 23% DPH</t>
  </si>
  <si>
    <t>email: info@kpkreklama.sk</t>
  </si>
  <si>
    <t>tel: +421 917 930 494</t>
  </si>
  <si>
    <t>Množstvo</t>
  </si>
  <si>
    <t>Standard S – 2,8 m – zrkadlený motív</t>
  </si>
  <si>
    <t>Prút Standard S – 2,8 m</t>
  </si>
  <si>
    <t>Bodec do zeme</t>
  </si>
  <si>
    <t>Doplnok</t>
  </si>
  <si>
    <t>Bez doplnku</t>
  </si>
  <si>
    <t>Kontrola</t>
  </si>
  <si>
    <t>Cena spolu bez DPH</t>
  </si>
  <si>
    <t>DPH 23 %</t>
  </si>
  <si>
    <t>CENA SPOLU S DPH</t>
  </si>
  <si>
    <t>Žlté polia sú určené na výber a množstvo. Pri položkách m² a bm možno zadať aj desatinné množstvo. Ceny sú bez 23 % DPH.</t>
  </si>
  <si>
    <t>Kód kompatibility</t>
  </si>
  <si>
    <t>Kód</t>
  </si>
  <si>
    <t>Bez vlajky</t>
  </si>
  <si>
    <t>NONE</t>
  </si>
  <si>
    <t>Bez prúta</t>
  </si>
  <si>
    <t>Bez podstavca</t>
  </si>
  <si>
    <t>STD-S</t>
  </si>
  <si>
    <t>BODEC</t>
  </si>
  <si>
    <t>Vak na vodu 8 l ku kovovej platni</t>
  </si>
  <si>
    <t>VAK-8</t>
  </si>
  <si>
    <t>Standard M – 3,4 m – zrkadlený motív</t>
  </si>
  <si>
    <t>STD-M</t>
  </si>
  <si>
    <t>Prút Standard M – 3,4 m</t>
  </si>
  <si>
    <t>Krížový podstavec 60 cm</t>
  </si>
  <si>
    <t>KRIZ-60</t>
  </si>
  <si>
    <t>Standard L – 4,5 m – zrkadlený motív</t>
  </si>
  <si>
    <t>STD-L</t>
  </si>
  <si>
    <t>Prút Standard L – 4,5 m</t>
  </si>
  <si>
    <t>Krížový podstavec 72 cm</t>
  </si>
  <si>
    <t>KRIZ-72</t>
  </si>
  <si>
    <t>Standard XL – 5,5 m – zrkadlený motív</t>
  </si>
  <si>
    <t>STD-XL</t>
  </si>
  <si>
    <t>Prút Standard XL – 5,5 m</t>
  </si>
  <si>
    <t>Krížový podstavec 82 cm</t>
  </si>
  <si>
    <t>KRIZ-82</t>
  </si>
  <si>
    <t>Obdĺžnik S – 2,7 m – zrkadlený motív</t>
  </si>
  <si>
    <t>OBD-S</t>
  </si>
  <si>
    <t>Prút obdĺžnik S – 2,7 m</t>
  </si>
  <si>
    <t>Kovová platňa 6 kg</t>
  </si>
  <si>
    <t>PLATNA-6</t>
  </si>
  <si>
    <t>Obdĺžnik M – 3,3 m – zrkadlený motív</t>
  </si>
  <si>
    <t>OBD-M</t>
  </si>
  <si>
    <t>Prút obdĺžnik M – 3,3 m</t>
  </si>
  <si>
    <t>Kovová platňa 12 kg</t>
  </si>
  <si>
    <t>PLATNA-12</t>
  </si>
  <si>
    <t>Obdĺžnik L – 4,3 m – zrkadlený motív</t>
  </si>
  <si>
    <t>OBD-L</t>
  </si>
  <si>
    <t>Prút obdĺžnik L – 4,3 m</t>
  </si>
  <si>
    <t>Barel na vodu 20 kg s rotátorom</t>
  </si>
  <si>
    <t>BAREL</t>
  </si>
  <si>
    <t>Standard S – 2,8 m – obojstranná / iný motív</t>
  </si>
  <si>
    <t>Vrták do zeme</t>
  </si>
  <si>
    <t>VRTAK</t>
  </si>
  <si>
    <t>Standard M – 3,4 m – obojstranná / iný motív</t>
  </si>
  <si>
    <t>Podstavec pod koleso auta s rotátorom</t>
  </si>
  <si>
    <t>AUTO</t>
  </si>
  <si>
    <t>Standard L – 4,5 m – obojstranná / iný motív</t>
  </si>
  <si>
    <t>Standard XL – 5,5 m – obojstranná / iný motív</t>
  </si>
  <si>
    <t>Obdĺžnik S – 2,7 m – obojstranná / iný motív</t>
  </si>
  <si>
    <t>Obdĺžnik M – 3,3 m – obojstranná / iný motív</t>
  </si>
  <si>
    <t>Obdĺžnik L – 4,3 m – obojstranná / iný motív</t>
  </si>
  <si>
    <r>
      <rPr>
        <b/>
        <sz val="11"/>
        <color rgb="FF000000"/>
        <rFont val="Aptos Narrow"/>
      </rPr>
      <t>Textilná vlajka typu</t>
    </r>
    <r>
      <rPr>
        <b/>
        <sz val="11"/>
        <color rgb="FF000000"/>
        <rFont val="Calibri"/>
        <family val="2"/>
        <scheme val="minor"/>
      </rPr>
      <t xml:space="preserve"> beachflag/výber tvarov/</t>
    </r>
  </si>
  <si>
    <r>
      <rPr>
        <b/>
        <sz val="11"/>
        <color rgb="FF000000"/>
        <rFont val="Aptos Narrow"/>
      </rPr>
      <t xml:space="preserve">Textilná vlajka obdľžniková </t>
    </r>
    <r>
      <rPr>
        <b/>
        <sz val="11"/>
        <color rgb="FF000000"/>
        <rFont val="Calibri"/>
        <family val="2"/>
        <scheme val="minor"/>
      </rPr>
      <t>/rôzne obšitie/</t>
    </r>
  </si>
  <si>
    <r>
      <rPr>
        <sz val="11"/>
        <color rgb="FF000000"/>
        <rFont val="Aptos Narrow"/>
      </rPr>
      <t>20</t>
    </r>
    <r>
      <rPr>
        <i/>
        <sz val="11"/>
        <color theme="1"/>
        <rFont val="Calibri"/>
        <family val="2"/>
        <scheme val="minor"/>
      </rPr>
      <t>×</t>
    </r>
    <r>
      <rPr>
        <sz val="11"/>
        <color theme="1"/>
        <rFont val="Calibri"/>
        <family val="2"/>
        <scheme val="minor"/>
      </rPr>
      <t>30 cm</t>
    </r>
  </si>
  <si>
    <r>
      <rPr>
        <sz val="11"/>
        <color rgb="FF000000"/>
        <rFont val="Aptos Narrow"/>
      </rPr>
      <t>30</t>
    </r>
    <r>
      <rPr>
        <i/>
        <sz val="11"/>
        <color theme="1"/>
        <rFont val="Calibri"/>
        <family val="2"/>
        <scheme val="minor"/>
      </rPr>
      <t>×</t>
    </r>
    <r>
      <rPr>
        <sz val="11"/>
        <color theme="1"/>
        <rFont val="Calibri"/>
        <family val="2"/>
        <scheme val="minor"/>
      </rPr>
      <t>45 cm</t>
    </r>
  </si>
  <si>
    <r>
      <rPr>
        <sz val="11"/>
        <color rgb="FF000000"/>
        <rFont val="Aptos Narrow"/>
      </rPr>
      <t>60</t>
    </r>
    <r>
      <rPr>
        <i/>
        <sz val="11"/>
        <color theme="1"/>
        <rFont val="Calibri"/>
        <family val="2"/>
        <scheme val="minor"/>
      </rPr>
      <t>×</t>
    </r>
    <r>
      <rPr>
        <sz val="11"/>
        <color theme="1"/>
        <rFont val="Calibri"/>
        <family val="2"/>
        <scheme val="minor"/>
      </rPr>
      <t>90 cm</t>
    </r>
  </si>
  <si>
    <r>
      <rPr>
        <sz val="11"/>
        <color rgb="FF000000"/>
        <rFont val="Aptos Narrow"/>
      </rPr>
      <t>80</t>
    </r>
    <r>
      <rPr>
        <i/>
        <sz val="11"/>
        <color theme="1"/>
        <rFont val="Calibri"/>
        <family val="2"/>
        <scheme val="minor"/>
      </rPr>
      <t>×</t>
    </r>
    <r>
      <rPr>
        <sz val="11"/>
        <color theme="1"/>
        <rFont val="Calibri"/>
        <family val="2"/>
        <scheme val="minor"/>
      </rPr>
      <t>120 cm</t>
    </r>
  </si>
  <si>
    <r>
      <rPr>
        <sz val="11"/>
        <color rgb="FF000000"/>
        <rFont val="Aptos Narrow"/>
      </rPr>
      <t>100</t>
    </r>
    <r>
      <rPr>
        <i/>
        <sz val="11"/>
        <color theme="1"/>
        <rFont val="Calibri"/>
        <family val="2"/>
        <scheme val="minor"/>
      </rPr>
      <t>×</t>
    </r>
    <r>
      <rPr>
        <sz val="11"/>
        <color theme="1"/>
        <rFont val="Calibri"/>
        <family val="2"/>
        <scheme val="minor"/>
      </rPr>
      <t>150 cm</t>
    </r>
  </si>
  <si>
    <r>
      <rPr>
        <sz val="11"/>
        <color rgb="FF000000"/>
        <rFont val="Aptos Narrow"/>
      </rPr>
      <t>150</t>
    </r>
    <r>
      <rPr>
        <i/>
        <sz val="11"/>
        <color theme="1"/>
        <rFont val="Calibri"/>
        <family val="2"/>
        <scheme val="minor"/>
      </rPr>
      <t>×</t>
    </r>
    <r>
      <rPr>
        <sz val="11"/>
        <color theme="1"/>
        <rFont val="Calibri"/>
        <family val="2"/>
        <scheme val="minor"/>
      </rPr>
      <t>225 cm</t>
    </r>
  </si>
  <si>
    <r>
      <rPr>
        <sz val="11"/>
        <color rgb="FF000000"/>
        <rFont val="Aptos Narrow"/>
      </rPr>
      <t>150</t>
    </r>
    <r>
      <rPr>
        <i/>
        <sz val="11"/>
        <color theme="1"/>
        <rFont val="Calibri"/>
        <family val="2"/>
        <scheme val="minor"/>
      </rPr>
      <t>×</t>
    </r>
    <r>
      <rPr>
        <sz val="11"/>
        <color theme="1"/>
        <rFont val="Calibri"/>
        <family val="2"/>
        <scheme val="minor"/>
      </rPr>
      <t>300 cm</t>
    </r>
  </si>
  <si>
    <r>
      <rPr>
        <sz val="11"/>
        <color rgb="FF000000"/>
        <rFont val="Aptos Narrow"/>
      </rPr>
      <t>200</t>
    </r>
    <r>
      <rPr>
        <i/>
        <sz val="11"/>
        <color theme="1"/>
        <rFont val="Calibri"/>
        <family val="2"/>
        <scheme val="minor"/>
      </rPr>
      <t>×</t>
    </r>
    <r>
      <rPr>
        <sz val="11"/>
        <color theme="1"/>
        <rFont val="Calibri"/>
        <family val="2"/>
        <scheme val="minor"/>
      </rPr>
      <t>300 cm</t>
    </r>
  </si>
  <si>
    <r>
      <rPr>
        <sz val="11"/>
        <color rgb="FF000000"/>
        <rFont val="Aptos Narrow"/>
      </rPr>
      <t>Vlajka potlačená</t>
    </r>
    <r>
      <rPr>
        <sz val="11"/>
        <color theme="1"/>
        <rFont val="Calibri"/>
        <family val="2"/>
        <scheme val="minor"/>
      </rPr>
      <t xml:space="preserve"> vlastný rozmer</t>
    </r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</si>
</sst>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9">
    <font>
      <sz val="11"/>
      <color theme="1"/>
      <name val="Aptos Narrow"/>
    </font>
    <font>
      <b/>
      <sz val="11"/>
      <color theme="1"/>
      <name val="Aptos Narrow"/>
    </font>
    <font>
      <b/>
      <sz val="11"/>
      <color rgb="FFFF0000"/>
      <name val="Aptos Narrow"/>
    </font>
    <font>
      <b/>
      <sz val="11"/>
      <color theme="1"/>
      <name val="Aptos Narrow"/>
    </font>
    <font>
      <sz val="11"/>
      <color theme="10"/>
      <name val="Aptos Narrow"/>
    </font>
    <font>
      <sz val="11"/>
      <color theme="10"/>
      <name val="Aptos Narrow"/>
    </font>
    <font>
      <b/>
      <sz val="12"/>
      <color theme="1"/>
      <name val="Aptos Narrow"/>
    </font>
    <font>
      <b/>
      <sz val="12"/>
      <color rgb="FFFF0000"/>
      <name val="Aptos Narrow"/>
    </font>
    <font>
      <sz val="10"/>
      <color rgb="FF222222"/>
      <name val="Aptos"/>
    </font>
    <font>
      <b/>
      <sz val="10"/>
      <color rgb="FFFFFFFF"/>
      <name val="Aptos"/>
    </font>
    <font>
      <b/>
      <sz val="16"/>
      <color rgb="FFFFFFFF"/>
      <name val="Aptos"/>
    </font>
    <font>
      <i/>
      <sz val="10"/>
      <color rgb="FF555555"/>
      <name val="Aptos"/>
    </font>
    <font>
      <sz val="11"/>
      <color theme="1"/>
      <name val="Aptos"/>
    </font>
    <font>
      <b/>
      <sz val="11"/>
      <color rgb="FF222222"/>
      <name val="Aptos"/>
    </font>
    <font>
      <i/>
      <sz val="9"/>
      <color rgb="FF6B5A00"/>
      <name val="Aptos"/>
    </font>
    <font>
      <b/>
      <sz val="11"/>
      <color rgb="FFFFFFFF"/>
      <name val="Aptos"/>
    </font>
    <font>
      <b/>
      <sz val="11"/>
      <color rgb="FF1F4E21"/>
      <name val="Aptos"/>
    </font>
    <font>
      <sz val="11"/>
      <color rgb="FF000000"/>
      <name val="Aptos Narrow"/>
    </font>
    <font>
      <b/>
      <sz val="11"/>
      <color rgb="FF000000"/>
      <name val="Aptos Narrow"/>
    </font>
    <font>
      <b/>
      <sz val="9"/>
      <color theme="1"/>
      <name val="Aptos Narrow"/>
    </font>
    <font>
      <b/>
      <sz val="11"/>
      <color rgb="FFFFFFFF"/>
      <name val="Aptos Narrow"/>
    </font>
    <font>
      <b/>
      <sz val="11"/>
      <color rgb="FF222222"/>
      <name val="Aptos Narrow"/>
    </font>
    <font>
      <sz val="11"/>
      <color rgb="FF222222"/>
      <name val="Aptos Narrow"/>
    </font>
    <font>
      <b/>
      <sz val="11"/>
      <color rgb="FF1F4E21"/>
      <name val="Aptos Narrow"/>
    </font>
    <font>
      <b/>
      <sz val="11"/>
      <color rgb="FF555555"/>
      <name val="Aptos Narrow"/>
    </font>
    <font>
      <i/>
      <sz val="11"/>
      <color rgb="FF6B5A00"/>
      <name val="Aptos Narrow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222222"/>
      </patternFill>
    </fill>
    <fill>
      <patternFill patternType="solid">
        <fgColor rgb="FFE30613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222222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E3061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B00009"/>
      </left>
      <right/>
      <top style="medium">
        <color rgb="FFB00009"/>
      </top>
      <bottom style="medium">
        <color rgb="FFB00009"/>
      </bottom>
      <diagonal/>
    </border>
    <border>
      <left/>
      <right/>
      <top style="medium">
        <color rgb="FFB00009"/>
      </top>
      <bottom style="medium">
        <color rgb="FFB00009"/>
      </bottom>
      <diagonal/>
    </border>
    <border>
      <left/>
      <right style="medium">
        <color rgb="FFB00009"/>
      </right>
      <top style="medium">
        <color rgb="FFB00009"/>
      </top>
      <bottom style="medium">
        <color rgb="FFB00009"/>
      </bottom>
      <diagonal/>
    </border>
    <border>
      <left style="thin">
        <color rgb="FFC9B458"/>
      </left>
      <right style="thin">
        <color rgb="FFC9B458"/>
      </right>
      <top style="thin">
        <color rgb="FFC9B458"/>
      </top>
      <bottom style="thin">
        <color rgb="FFC9B458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64" fontId="3" fillId="0" borderId="0" xfId="0" applyNumberFormat="1" applyFont="1" applyFill="1"/>
    <xf numFmtId="0" fontId="3" fillId="0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/>
    <xf numFmtId="164" fontId="1" fillId="0" borderId="1" xfId="0" applyNumberFormat="1" applyFont="1" applyFill="1" applyBorder="1"/>
    <xf numFmtId="164" fontId="3" fillId="0" borderId="1" xfId="0" applyNumberFormat="1" applyFont="1" applyFill="1" applyBorder="1"/>
    <xf numFmtId="164" fontId="3" fillId="0" borderId="1" xfId="0" applyNumberFormat="1" applyFont="1" applyBorder="1" applyAlignment="1">
      <alignment horizontal="right"/>
    </xf>
    <xf numFmtId="0" fontId="0" fillId="0" borderId="1" xfId="0" applyBorder="1"/>
    <xf numFmtId="0" fontId="1" fillId="0" borderId="1" xfId="0" applyFont="1" applyFill="1" applyBorder="1"/>
    <xf numFmtId="0" fontId="4" fillId="0" borderId="0" xfId="1" applyAlignment="1" applyProtection="1"/>
    <xf numFmtId="0" fontId="5" fillId="0" borderId="0" xfId="1" applyFont="1" applyFill="1" applyAlignment="1" applyProtection="1"/>
    <xf numFmtId="0" fontId="0" fillId="0" borderId="0" xfId="0" applyFill="1" applyBorder="1"/>
    <xf numFmtId="0" fontId="0" fillId="0" borderId="2" xfId="0" applyFill="1" applyBorder="1"/>
    <xf numFmtId="164" fontId="3" fillId="0" borderId="2" xfId="0" applyNumberFormat="1" applyFont="1" applyFill="1" applyBorder="1"/>
    <xf numFmtId="164" fontId="3" fillId="0" borderId="0" xfId="0" applyNumberFormat="1" applyFont="1" applyFill="1" applyBorder="1"/>
    <xf numFmtId="0" fontId="7" fillId="0" borderId="0" xfId="0" applyFont="1"/>
    <xf numFmtId="0" fontId="6" fillId="0" borderId="0" xfId="0" applyFont="1" applyFill="1" applyBorder="1"/>
    <xf numFmtId="0" fontId="8" fillId="0" borderId="0" xfId="0" applyNumberFormat="1" applyFont="1" applyFill="1" applyBorder="1"/>
    <xf numFmtId="0" fontId="13" fillId="4" borderId="9" xfId="0" applyNumberFormat="1" applyFont="1" applyFill="1" applyBorder="1" applyAlignment="1">
      <alignment vertical="center"/>
    </xf>
    <xf numFmtId="1" fontId="13" fillId="5" borderId="9" xfId="0" applyNumberFormat="1" applyFont="1" applyFill="1" applyBorder="1" applyAlignment="1">
      <alignment vertical="center"/>
    </xf>
    <xf numFmtId="0" fontId="10" fillId="3" borderId="4" xfId="0" applyNumberFormat="1" applyFont="1" applyFill="1" applyBorder="1" applyAlignment="1">
      <alignment vertical="center"/>
    </xf>
    <xf numFmtId="0" fontId="10" fillId="3" borderId="5" xfId="0" applyNumberFormat="1" applyFont="1" applyFill="1" applyBorder="1" applyAlignment="1">
      <alignment vertical="center"/>
    </xf>
    <xf numFmtId="0" fontId="10" fillId="3" borderId="6" xfId="0" applyNumberFormat="1" applyFont="1" applyFill="1" applyBorder="1" applyAlignment="1">
      <alignment vertical="center"/>
    </xf>
    <xf numFmtId="0" fontId="11" fillId="4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3" fillId="5" borderId="7" xfId="0" applyNumberFormat="1" applyFont="1" applyFill="1" applyBorder="1" applyAlignment="1">
      <alignment vertical="center"/>
    </xf>
    <xf numFmtId="0" fontId="14" fillId="5" borderId="0" xfId="0" applyNumberFormat="1" applyFont="1" applyFill="1" applyBorder="1" applyAlignment="1">
      <alignment vertical="center"/>
    </xf>
    <xf numFmtId="0" fontId="15" fillId="2" borderId="8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/>
    <xf numFmtId="0" fontId="1" fillId="0" borderId="1" xfId="0" applyFont="1" applyBorder="1"/>
    <xf numFmtId="0" fontId="19" fillId="0" borderId="1" xfId="0" applyFont="1" applyBorder="1" applyAlignment="1">
      <alignment horizontal="center"/>
    </xf>
    <xf numFmtId="0" fontId="0" fillId="0" borderId="0" xfId="0" applyBorder="1"/>
    <xf numFmtId="0" fontId="9" fillId="7" borderId="8" xfId="0" applyNumberFormat="1" applyFont="1" applyFill="1" applyBorder="1" applyAlignment="1">
      <alignment horizontal="center" vertical="center"/>
    </xf>
    <xf numFmtId="0" fontId="20" fillId="7" borderId="8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vertical="center"/>
    </xf>
    <xf numFmtId="0" fontId="0" fillId="0" borderId="9" xfId="0" applyNumberFormat="1" applyFont="1" applyFill="1" applyBorder="1" applyAlignment="1">
      <alignment vertical="center"/>
    </xf>
    <xf numFmtId="164" fontId="8" fillId="0" borderId="9" xfId="0" applyNumberFormat="1" applyFont="1" applyFill="1" applyBorder="1" applyAlignment="1">
      <alignment vertical="center"/>
    </xf>
    <xf numFmtId="164" fontId="0" fillId="0" borderId="9" xfId="0" applyNumberFormat="1" applyFont="1" applyFill="1" applyBorder="1" applyAlignment="1">
      <alignment vertical="center"/>
    </xf>
    <xf numFmtId="0" fontId="21" fillId="8" borderId="9" xfId="0" applyNumberFormat="1" applyFont="1" applyFill="1" applyBorder="1" applyAlignment="1">
      <alignment vertical="center" wrapText="1"/>
    </xf>
    <xf numFmtId="0" fontId="22" fillId="9" borderId="9" xfId="0" applyNumberFormat="1" applyFont="1" applyFill="1" applyBorder="1" applyAlignment="1">
      <alignment vertical="center" wrapText="1"/>
    </xf>
    <xf numFmtId="0" fontId="24" fillId="8" borderId="9" xfId="0" applyNumberFormat="1" applyFont="1" applyFill="1" applyBorder="1" applyAlignment="1">
      <alignment vertical="center" wrapText="1"/>
    </xf>
    <xf numFmtId="164" fontId="16" fillId="6" borderId="9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>
      <alignment vertical="center"/>
    </xf>
    <xf numFmtId="164" fontId="23" fillId="10" borderId="9" xfId="0" applyNumberFormat="1" applyFont="1" applyFill="1" applyBorder="1" applyAlignment="1">
      <alignment vertical="center" wrapText="1"/>
    </xf>
    <xf numFmtId="164" fontId="21" fillId="8" borderId="0" xfId="0" applyNumberFormat="1" applyFont="1" applyFill="1" applyBorder="1" applyAlignment="1">
      <alignment vertical="center"/>
    </xf>
    <xf numFmtId="164" fontId="20" fillId="11" borderId="6" xfId="0" applyNumberFormat="1" applyFont="1" applyFill="1" applyBorder="1" applyAlignment="1">
      <alignment vertical="center"/>
    </xf>
    <xf numFmtId="2" fontId="22" fillId="9" borderId="9" xfId="0" applyNumberFormat="1" applyFont="1" applyFill="1" applyBorder="1" applyAlignment="1">
      <alignment horizontal="right" vertical="center" wrapText="1"/>
    </xf>
    <xf numFmtId="0" fontId="13" fillId="5" borderId="9" xfId="0" applyNumberFormat="1" applyFont="1" applyFill="1" applyBorder="1" applyAlignment="1">
      <alignment vertical="center" wrapText="1"/>
    </xf>
    <xf numFmtId="0" fontId="24" fillId="8" borderId="9" xfId="0" applyNumberFormat="1" applyFont="1" applyFill="1" applyBorder="1" applyAlignment="1">
      <alignment vertical="center" wrapText="1"/>
    </xf>
    <xf numFmtId="0" fontId="21" fillId="8" borderId="0" xfId="0" applyNumberFormat="1" applyFont="1" applyFill="1" applyBorder="1" applyAlignment="1">
      <alignment vertical="center"/>
    </xf>
    <xf numFmtId="0" fontId="20" fillId="11" borderId="4" xfId="0" applyNumberFormat="1" applyFont="1" applyFill="1" applyBorder="1" applyAlignment="1">
      <alignment vertical="center"/>
    </xf>
    <xf numFmtId="0" fontId="20" fillId="11" borderId="5" xfId="0" applyNumberFormat="1" applyFont="1" applyFill="1" applyBorder="1" applyAlignment="1">
      <alignment vertical="center"/>
    </xf>
    <xf numFmtId="0" fontId="25" fillId="9" borderId="0" xfId="0" applyNumberFormat="1" applyFont="1" applyFill="1" applyBorder="1" applyAlignment="1">
      <alignment vertical="center" wrapText="1"/>
    </xf>
  </cellXfs>
  <cellStyles count="2">
    <cellStyle name="Hypertextové prepojenie" xfId="1"/>
    <cellStyle name="normálne" xfId="0" builtinId="0"/>
  </cellStyles>
  <dxfs count="2">
    <dxf>
      <font>
        <b/>
        <color rgb="FF1F4E21"/>
      </font>
      <fill>
        <patternFill>
          <bgColor rgb="FFE2F0D9"/>
        </patternFill>
      </fill>
    </dxf>
    <dxf>
      <font>
        <b/>
        <color rgb="FFC00000"/>
      </font>
      <fill>
        <patternFill>
          <bgColor rgb="FFFCE8E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1009651</xdr:colOff>
      <xdr:row>12</xdr:row>
      <xdr:rowOff>219075</xdr:rowOff>
    </xdr:from>
    <xdr:to>
      <xdr:col>13</xdr:col>
      <xdr:colOff>276225</xdr:colOff>
      <xdr:row>25</xdr:row>
      <xdr:rowOff>108553</xdr:rowOff>
    </xdr:to>
    <xdr:pic>
      <xdr:nvPicPr>
        <xdr:cNvPr id="0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</xdr:col>
      <xdr:colOff>981075</xdr:colOff>
      <xdr:row>0</xdr:row>
      <xdr:rowOff>0</xdr:rowOff>
    </xdr:from>
    <xdr:to>
      <xdr:col>12</xdr:col>
      <xdr:colOff>485775</xdr:colOff>
      <xdr:row>14</xdr:row>
      <xdr:rowOff>50800</xdr:rowOff>
    </xdr:to>
    <xdr:pic>
      <xdr:nvPicPr>
        <xdr:cNvPr id="2" name="/xl/media/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pirntexpert.sk/" TargetMode="External"/><Relationship Id="rId1" Type="http://schemas.openxmlformats.org/officeDocument/2006/relationships/hyperlink" Target="http://www.kpkprint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6"/>
  <sheetViews>
    <sheetView tabSelected="1" workbookViewId="0">
      <selection activeCell="B15" sqref="B15"/>
    </sheetView>
  </sheetViews>
  <sheetFormatPr defaultRowHeight="14.25"/>
  <cols>
    <col min="1" max="1" width="50" customWidth="1"/>
    <col min="2" max="2" width="32" customWidth="1"/>
    <col min="3" max="3" width="30.75" customWidth="1"/>
    <col min="4" max="4" width="8" customWidth="1"/>
    <col min="5" max="5" width="7.875" customWidth="1"/>
    <col min="8" max="9" width="21.625" customWidth="1"/>
  </cols>
  <sheetData>
    <row r="1" spans="1:4" ht="30.95" customHeight="1">
      <c r="A1" s="25" t="s">
        <v>0</v>
      </c>
      <c r="B1" s="26"/>
      <c r="C1" s="26"/>
      <c r="D1" s="27"/>
    </row>
    <row r="2" spans="1:4" ht="21.95" customHeight="1">
      <c r="A2" s="28" t="s">
        <v>1</v>
      </c>
      <c r="B2" s="28"/>
      <c r="C2" s="28"/>
      <c r="D2" s="28"/>
    </row>
    <row r="3" spans="1:4">
      <c r="A3" s="29"/>
      <c r="B3" s="29"/>
      <c r="C3" s="29"/>
      <c r="D3" s="29"/>
    </row>
    <row r="4" spans="1:4" ht="15">
      <c r="A4" s="30" t="s">
        <v>2</v>
      </c>
      <c r="B4" s="30" t="s">
        <v>15</v>
      </c>
      <c r="C4" s="31" t="s">
        <v>3</v>
      </c>
      <c r="D4" s="31"/>
    </row>
    <row r="5" spans="1:4">
      <c r="A5" s="29"/>
      <c r="B5" s="29"/>
      <c r="C5" s="29"/>
      <c r="D5" s="29"/>
    </row>
    <row r="6" spans="1:4" ht="24" customHeight="1">
      <c r="A6" s="32" t="s">
        <v>4</v>
      </c>
      <c r="B6" s="32" t="s">
        <v>5</v>
      </c>
      <c r="C6" s="32" t="s">
        <v>6</v>
      </c>
      <c r="D6" s="32" t="s">
        <v>59</v>
      </c>
    </row>
    <row r="7" spans="1:4" ht="30" customHeight="1">
      <c r="A7" s="23" t="s">
        <v>7</v>
      </c>
      <c r="B7" s="53" t="s">
        <v>80</v>
      </c>
      <c r="C7" s="47">
        <f>IFERROR(VLOOKUP($B$7,Výbery!$A$2:$D$16,IF($B$4="VO",2,3),FALSE),0)</f>
        <v>32</v>
      </c>
      <c r="D7" s="24">
        <v>1</v>
      </c>
    </row>
    <row r="8" spans="1:4">
      <c r="A8" s="29"/>
      <c r="B8" s="29"/>
      <c r="C8" s="48"/>
      <c r="D8" s="29"/>
    </row>
    <row r="9" spans="1:4">
      <c r="A9" s="29"/>
      <c r="B9" s="29"/>
      <c r="C9" s="48"/>
      <c r="D9" s="29"/>
    </row>
    <row r="10" spans="1:4" ht="30" customHeight="1">
      <c r="A10" s="23" t="s">
        <v>8</v>
      </c>
      <c r="B10" s="53" t="s">
        <v>82</v>
      </c>
      <c r="C10" s="47">
        <f>IFERROR(VLOOKUP($B$10,Výbery!$F$2:$I$9,IF($B$4="VO",2,3),FALSE),0)</f>
        <v>25</v>
      </c>
      <c r="D10" s="24">
        <v>1</v>
      </c>
    </row>
    <row r="11" spans="1:4">
      <c r="A11" s="29"/>
      <c r="B11" s="29"/>
      <c r="C11" s="48"/>
      <c r="D11" s="29"/>
    </row>
    <row r="12" spans="1:4">
      <c r="A12" s="29"/>
      <c r="B12" s="29"/>
      <c r="C12" s="48"/>
      <c r="D12" s="29"/>
    </row>
    <row r="13" spans="1:4" ht="30" customHeight="1">
      <c r="A13" s="23" t="s">
        <v>9</v>
      </c>
      <c r="B13" s="53" t="s">
        <v>62</v>
      </c>
      <c r="C13" s="47">
        <f>IFERROR(VLOOKUP($B$13,Výbery!$K$2:$N$11,IF($B$4="VO",2,3),FALSE),0)</f>
        <v>14</v>
      </c>
      <c r="D13" s="24">
        <v>1</v>
      </c>
    </row>
    <row r="14" spans="1:4">
      <c r="A14" s="29"/>
      <c r="B14" s="29"/>
      <c r="C14" s="48"/>
      <c r="D14" s="29"/>
    </row>
    <row r="15" spans="1:4" ht="30" customHeight="1">
      <c r="A15" s="44" t="s">
        <v>63</v>
      </c>
      <c r="B15" s="45" t="s">
        <v>64</v>
      </c>
      <c r="C15" s="49">
        <f>IFERROR(VLOOKUP($B$15,Výbery!$P$2:$S$3,IF($B$4="VO",2,3),FALSE),0)</f>
        <v>0</v>
      </c>
      <c r="D15" s="52">
        <v>1</v>
      </c>
    </row>
    <row r="16" spans="1:4" ht="14.25" customHeight="1"/>
    <row r="17" spans="1:11" ht="24" customHeight="1">
      <c r="A17" s="46" t="s">
        <v>65</v>
      </c>
      <c r="B17" s="54" t="str">
        <f>IFERROR(IF($B$7="Bez vlajky","Samostatný prút, podstavec alebo doplnok",IF($B$10="Bez prúta","Vyberte prút k beachflagu",IF(VLOOKUP($B$7,Výbery!$A$2:$D$16,4,FALSE)=VLOOKUP($B$10,Výbery!$F$2:$I$9,4,FALSE),"✓ Vlajka a prút sú kompatibilné","⚠ Skontrolujte typ a rozmer vlajky a prúta"))),"Skontrolujte výber")</f>
        <v>✓ Vlajka a prút sú kompatibilné</v>
      </c>
      <c r="C17" s="54"/>
      <c r="D17" s="54"/>
    </row>
    <row r="18" spans="1:11" ht="23.1" customHeight="1"/>
    <row r="19" spans="1:11" ht="27.95" customHeight="1">
      <c r="A19" s="55" t="s">
        <v>66</v>
      </c>
      <c r="B19" s="55"/>
      <c r="C19" s="55"/>
      <c r="D19" s="50">
        <f>C7*D7+C10*D10+C13*D13+C15*D15</f>
        <v>71</v>
      </c>
    </row>
    <row r="20" spans="1:11" ht="15">
      <c r="A20" s="55" t="s">
        <v>67</v>
      </c>
      <c r="B20" s="55"/>
      <c r="C20" s="55"/>
      <c r="D20" s="50">
        <f>D19*23%</f>
        <v>16.330000000000002</v>
      </c>
    </row>
    <row r="21" spans="1:11" ht="21.95" customHeight="1">
      <c r="A21" s="56" t="s">
        <v>68</v>
      </c>
      <c r="B21" s="57"/>
      <c r="C21" s="57"/>
      <c r="D21" s="51">
        <f>D19+D20</f>
        <v>87.33</v>
      </c>
    </row>
    <row r="22" spans="1:11">
      <c r="F22" s="1"/>
      <c r="G22" s="1"/>
      <c r="H22" s="1"/>
    </row>
    <row r="23" spans="1:11" ht="27.95" customHeight="1">
      <c r="A23" s="58" t="s">
        <v>69</v>
      </c>
      <c r="B23" s="58"/>
      <c r="C23" s="58"/>
      <c r="D23" s="58"/>
      <c r="F23" s="1"/>
      <c r="G23" s="1"/>
      <c r="H23" s="1"/>
    </row>
    <row r="24" spans="1:11">
      <c r="E24" s="1"/>
      <c r="F24" s="1"/>
      <c r="G24" s="1"/>
      <c r="H24" s="1"/>
    </row>
    <row r="25" spans="1:11">
      <c r="F25" s="1"/>
      <c r="G25" s="1"/>
      <c r="H25" s="1"/>
    </row>
    <row r="26" spans="1:11">
      <c r="F26" s="1"/>
      <c r="G26" s="1"/>
      <c r="H26" s="1"/>
    </row>
    <row r="27" spans="1:11" ht="15.75">
      <c r="A27" s="20" t="s">
        <v>10</v>
      </c>
      <c r="F27" s="1"/>
      <c r="G27" s="1"/>
      <c r="H27" s="1"/>
    </row>
    <row r="28" spans="1:11">
      <c r="A28" s="15" t="s">
        <v>11</v>
      </c>
      <c r="E28" s="1"/>
      <c r="F28" s="1"/>
      <c r="G28" s="1"/>
      <c r="H28" s="1"/>
    </row>
    <row r="29" spans="1:11">
      <c r="A29" s="14" t="s">
        <v>12</v>
      </c>
      <c r="F29" s="1"/>
      <c r="G29" s="1"/>
      <c r="H29" s="1"/>
      <c r="I29" s="1"/>
    </row>
    <row r="30" spans="1:11" ht="15">
      <c r="A30" s="6" t="s">
        <v>13</v>
      </c>
      <c r="B30" s="7" t="s">
        <v>14</v>
      </c>
      <c r="C30" s="36"/>
      <c r="D30" s="7" t="s">
        <v>15</v>
      </c>
      <c r="E30" s="7" t="s">
        <v>16</v>
      </c>
      <c r="F30" s="1"/>
      <c r="G30" s="1"/>
      <c r="H30" s="1"/>
      <c r="I30" s="1"/>
    </row>
    <row r="31" spans="1:11" ht="15">
      <c r="A31" s="8" t="s">
        <v>17</v>
      </c>
      <c r="B31" s="8" t="s">
        <v>18</v>
      </c>
      <c r="C31" s="8"/>
      <c r="D31" s="9">
        <v>23</v>
      </c>
      <c r="E31" s="10">
        <f t="shared" ref="E31:E37" si="0">SUM(D31*1.6)</f>
        <v>36.800000000000004</v>
      </c>
      <c r="F31" s="1"/>
      <c r="G31" s="1"/>
      <c r="H31" s="1"/>
      <c r="I31" s="1"/>
      <c r="J31" s="1"/>
      <c r="K31" s="1"/>
    </row>
    <row r="32" spans="1:11" ht="15">
      <c r="A32" s="8" t="s">
        <v>19</v>
      </c>
      <c r="B32" s="8" t="s">
        <v>20</v>
      </c>
      <c r="C32" s="8"/>
      <c r="D32" s="9">
        <v>25</v>
      </c>
      <c r="E32" s="10">
        <f t="shared" si="0"/>
        <v>40</v>
      </c>
      <c r="F32" s="1"/>
      <c r="G32" s="1"/>
      <c r="H32" s="1"/>
      <c r="I32" s="1"/>
      <c r="J32" s="1"/>
      <c r="K32" s="1"/>
    </row>
    <row r="33" spans="1:11" s="1" customFormat="1" ht="15">
      <c r="A33" s="8" t="s">
        <v>21</v>
      </c>
      <c r="B33" s="8" t="s">
        <v>22</v>
      </c>
      <c r="C33" s="8"/>
      <c r="D33" s="9">
        <v>27.5</v>
      </c>
      <c r="E33" s="10">
        <f t="shared" si="0"/>
        <v>44</v>
      </c>
    </row>
    <row r="34" spans="1:11" ht="15">
      <c r="A34" s="8" t="s">
        <v>23</v>
      </c>
      <c r="B34" s="8" t="s">
        <v>24</v>
      </c>
      <c r="C34" s="8"/>
      <c r="D34" s="9">
        <v>38</v>
      </c>
      <c r="E34" s="10">
        <f t="shared" si="0"/>
        <v>60.800000000000004</v>
      </c>
      <c r="F34" s="1"/>
      <c r="G34" s="1"/>
      <c r="H34" s="1"/>
      <c r="I34" s="1"/>
      <c r="J34" s="1"/>
      <c r="K34" s="1"/>
    </row>
    <row r="35" spans="1:11" ht="15">
      <c r="A35" s="8" t="s">
        <v>25</v>
      </c>
      <c r="B35" s="8" t="s">
        <v>26</v>
      </c>
      <c r="C35" s="8"/>
      <c r="D35" s="9">
        <v>22.5</v>
      </c>
      <c r="E35" s="10">
        <f t="shared" si="0"/>
        <v>36</v>
      </c>
      <c r="F35" s="1"/>
      <c r="G35" s="1"/>
      <c r="H35" s="1"/>
      <c r="I35" s="1"/>
      <c r="J35" s="1"/>
      <c r="K35" s="1"/>
    </row>
    <row r="36" spans="1:11" ht="15">
      <c r="A36" s="8" t="s">
        <v>27</v>
      </c>
      <c r="B36" s="8" t="s">
        <v>28</v>
      </c>
      <c r="C36" s="8"/>
      <c r="D36" s="9">
        <v>30</v>
      </c>
      <c r="E36" s="10">
        <f t="shared" si="0"/>
        <v>48</v>
      </c>
      <c r="F36" s="1"/>
      <c r="G36" s="1"/>
      <c r="H36" s="1"/>
      <c r="I36" s="1"/>
      <c r="J36" s="1"/>
      <c r="K36" s="1"/>
    </row>
    <row r="37" spans="1:11" ht="15">
      <c r="A37" s="8" t="s">
        <v>29</v>
      </c>
      <c r="B37" s="8" t="s">
        <v>30</v>
      </c>
      <c r="C37" s="8"/>
      <c r="D37" s="9">
        <v>38</v>
      </c>
      <c r="E37" s="10">
        <f t="shared" si="0"/>
        <v>60.800000000000004</v>
      </c>
      <c r="F37" s="1"/>
      <c r="G37" s="1"/>
      <c r="H37" s="1"/>
      <c r="I37" s="1"/>
      <c r="J37" s="1"/>
      <c r="K37" s="1"/>
    </row>
    <row r="38" spans="1:11" ht="15">
      <c r="A38" s="2"/>
      <c r="B38" s="1"/>
      <c r="C38" s="1"/>
      <c r="D38" s="1"/>
      <c r="E38" s="5"/>
      <c r="F38" s="1"/>
      <c r="G38" s="1"/>
      <c r="H38" s="1"/>
      <c r="I38" s="1"/>
      <c r="J38" s="1"/>
      <c r="K38" s="1"/>
    </row>
    <row r="39" spans="1:11" ht="15">
      <c r="A39" s="13" t="s">
        <v>31</v>
      </c>
      <c r="B39" s="7" t="s">
        <v>14</v>
      </c>
      <c r="C39" s="7"/>
      <c r="D39" s="7" t="s">
        <v>15</v>
      </c>
      <c r="E39" s="7" t="s">
        <v>16</v>
      </c>
      <c r="F39" s="1"/>
      <c r="G39" s="1"/>
      <c r="I39" s="1"/>
      <c r="J39" s="1"/>
      <c r="K39" s="1"/>
    </row>
    <row r="40" spans="1:11" ht="15">
      <c r="A40" s="6" t="s">
        <v>32</v>
      </c>
      <c r="B40" s="7"/>
      <c r="C40" s="7"/>
      <c r="D40" s="11">
        <v>14</v>
      </c>
      <c r="E40" s="10">
        <v>26</v>
      </c>
      <c r="F40" s="16"/>
      <c r="G40" s="1"/>
      <c r="I40" s="1"/>
      <c r="J40" s="1"/>
    </row>
    <row r="41" spans="1:11" ht="15">
      <c r="A41" s="12" t="s">
        <v>33</v>
      </c>
      <c r="B41" s="8" t="s">
        <v>34</v>
      </c>
      <c r="C41" s="8"/>
      <c r="D41" s="10">
        <v>25</v>
      </c>
      <c r="E41" s="10">
        <f t="shared" ref="E41:E49" si="1">SUM(D41*1.65)</f>
        <v>41.25</v>
      </c>
      <c r="F41" s="16"/>
      <c r="G41" s="1"/>
      <c r="I41" s="1"/>
      <c r="J41" s="1"/>
    </row>
    <row r="42" spans="1:11" ht="15">
      <c r="A42" s="12" t="s">
        <v>33</v>
      </c>
      <c r="B42" s="8" t="s">
        <v>35</v>
      </c>
      <c r="C42" s="8"/>
      <c r="D42" s="10">
        <v>27</v>
      </c>
      <c r="E42" s="10">
        <f t="shared" si="1"/>
        <v>44.55</v>
      </c>
      <c r="F42" s="1"/>
      <c r="G42" s="1"/>
      <c r="I42" s="1"/>
      <c r="J42" s="1"/>
    </row>
    <row r="43" spans="1:11" ht="15">
      <c r="A43" s="12" t="s">
        <v>33</v>
      </c>
      <c r="B43" s="8" t="s">
        <v>36</v>
      </c>
      <c r="C43" s="8"/>
      <c r="D43" s="10">
        <v>30</v>
      </c>
      <c r="E43" s="10">
        <f t="shared" si="1"/>
        <v>49.5</v>
      </c>
      <c r="F43" s="1"/>
      <c r="G43" s="1"/>
      <c r="I43" s="1"/>
      <c r="J43" s="1"/>
    </row>
    <row r="44" spans="1:11" ht="15">
      <c r="A44" s="12" t="s">
        <v>37</v>
      </c>
      <c r="B44" s="8"/>
      <c r="C44" s="8"/>
      <c r="D44" s="10">
        <v>29</v>
      </c>
      <c r="E44" s="10">
        <f t="shared" si="1"/>
        <v>47.849999999999994</v>
      </c>
      <c r="F44" s="1"/>
      <c r="G44" s="1"/>
      <c r="I44" s="1"/>
      <c r="J44" s="1"/>
    </row>
    <row r="45" spans="1:11" ht="15">
      <c r="A45" s="12" t="s">
        <v>38</v>
      </c>
      <c r="B45" s="8"/>
      <c r="C45" s="8"/>
      <c r="D45" s="10">
        <v>65</v>
      </c>
      <c r="E45" s="10">
        <f t="shared" si="1"/>
        <v>107.25</v>
      </c>
      <c r="F45" s="1"/>
      <c r="G45" s="1"/>
      <c r="I45" s="1"/>
      <c r="J45" s="1"/>
    </row>
    <row r="46" spans="1:11" ht="13.5" customHeight="1">
      <c r="A46" s="12" t="s">
        <v>39</v>
      </c>
      <c r="B46" s="8"/>
      <c r="C46" s="8"/>
      <c r="D46" s="10">
        <v>25</v>
      </c>
      <c r="E46" s="10">
        <f t="shared" si="1"/>
        <v>41.25</v>
      </c>
      <c r="F46" s="1"/>
      <c r="G46" s="1"/>
      <c r="I46" s="1"/>
      <c r="J46" s="1"/>
    </row>
    <row r="47" spans="1:11" ht="15">
      <c r="A47" s="8" t="s">
        <v>40</v>
      </c>
      <c r="B47" s="8"/>
      <c r="C47" s="8"/>
      <c r="D47" s="10">
        <v>30</v>
      </c>
      <c r="E47" s="10">
        <f t="shared" si="1"/>
        <v>49.5</v>
      </c>
      <c r="F47" s="1"/>
      <c r="G47" s="1"/>
      <c r="I47" s="1"/>
      <c r="J47" s="1"/>
    </row>
    <row r="48" spans="1:11" ht="15">
      <c r="A48" s="8" t="s">
        <v>41</v>
      </c>
      <c r="B48" s="8"/>
      <c r="C48" s="8"/>
      <c r="D48" s="10">
        <v>25</v>
      </c>
      <c r="E48" s="10">
        <f t="shared" si="1"/>
        <v>41.25</v>
      </c>
      <c r="F48" s="1"/>
      <c r="G48" s="1"/>
      <c r="I48" s="1"/>
      <c r="J48" s="1"/>
    </row>
    <row r="49" spans="1:10" ht="15">
      <c r="A49" s="8" t="s">
        <v>42</v>
      </c>
      <c r="B49" s="8"/>
      <c r="C49" s="8"/>
      <c r="D49" s="10">
        <v>10</v>
      </c>
      <c r="E49" s="10">
        <f t="shared" si="1"/>
        <v>16.5</v>
      </c>
      <c r="F49" s="1"/>
      <c r="G49" s="1"/>
      <c r="I49" s="1"/>
      <c r="J49" s="1"/>
    </row>
    <row r="50" spans="1:10" ht="15">
      <c r="A50" s="37"/>
      <c r="B50" s="16"/>
      <c r="C50" s="16"/>
      <c r="D50" s="19"/>
      <c r="E50" s="19"/>
      <c r="F50" s="1"/>
      <c r="G50" s="1"/>
      <c r="I50" s="1"/>
      <c r="J50" s="1"/>
    </row>
    <row r="51" spans="1:10" ht="15">
      <c r="B51" s="1"/>
      <c r="C51" s="1"/>
      <c r="D51" s="4"/>
      <c r="E51" s="4"/>
      <c r="F51" s="1"/>
      <c r="G51" s="1"/>
      <c r="I51" s="1"/>
      <c r="J51" s="1"/>
    </row>
    <row r="52" spans="1:10" ht="15">
      <c r="A52" s="35" t="s">
        <v>121</v>
      </c>
      <c r="B52" s="7" t="s">
        <v>14</v>
      </c>
      <c r="C52" s="36" t="s">
        <v>43</v>
      </c>
      <c r="D52" s="7" t="s">
        <v>15</v>
      </c>
      <c r="E52" s="7" t="s">
        <v>16</v>
      </c>
      <c r="F52" s="1"/>
      <c r="G52" s="1"/>
      <c r="I52" s="1"/>
      <c r="J52" s="1"/>
    </row>
    <row r="53" spans="1:10" ht="15">
      <c r="A53" s="8" t="s">
        <v>44</v>
      </c>
      <c r="B53" s="8" t="s">
        <v>18</v>
      </c>
      <c r="C53" s="8" t="s">
        <v>45</v>
      </c>
      <c r="D53" s="10">
        <v>26</v>
      </c>
      <c r="E53" s="10">
        <f t="shared" ref="E53:E59" si="2">SUM(D53*1.65)</f>
        <v>42.9</v>
      </c>
      <c r="F53" s="1"/>
      <c r="G53" s="1"/>
      <c r="I53" s="1"/>
      <c r="J53" s="1"/>
    </row>
    <row r="54" spans="1:10" ht="16.5" customHeight="1">
      <c r="A54" s="8" t="s">
        <v>44</v>
      </c>
      <c r="B54" s="8" t="s">
        <v>20</v>
      </c>
      <c r="C54" s="8" t="s">
        <v>45</v>
      </c>
      <c r="D54" s="10">
        <v>32</v>
      </c>
      <c r="E54" s="10">
        <f t="shared" si="2"/>
        <v>52.8</v>
      </c>
      <c r="F54" s="1"/>
      <c r="G54" s="1"/>
    </row>
    <row r="55" spans="1:10" ht="15">
      <c r="A55" s="8" t="s">
        <v>44</v>
      </c>
      <c r="B55" s="8" t="s">
        <v>22</v>
      </c>
      <c r="C55" s="8" t="s">
        <v>45</v>
      </c>
      <c r="D55" s="10">
        <v>48</v>
      </c>
      <c r="E55" s="10">
        <f t="shared" si="2"/>
        <v>79.199999999999989</v>
      </c>
      <c r="F55" s="1"/>
      <c r="G55" s="1"/>
    </row>
    <row r="56" spans="1:10" ht="15">
      <c r="A56" s="8" t="s">
        <v>44</v>
      </c>
      <c r="B56" s="8" t="s">
        <v>24</v>
      </c>
      <c r="C56" s="8" t="s">
        <v>45</v>
      </c>
      <c r="D56" s="10">
        <v>62</v>
      </c>
      <c r="E56" s="10">
        <f t="shared" si="2"/>
        <v>102.3</v>
      </c>
      <c r="F56" s="1"/>
      <c r="G56" s="1"/>
    </row>
    <row r="57" spans="1:10" ht="15">
      <c r="A57" s="8" t="s">
        <v>46</v>
      </c>
      <c r="B57" s="8" t="s">
        <v>26</v>
      </c>
      <c r="C57" s="8" t="s">
        <v>45</v>
      </c>
      <c r="D57" s="10">
        <v>28</v>
      </c>
      <c r="E57" s="10">
        <f t="shared" si="2"/>
        <v>46.199999999999996</v>
      </c>
      <c r="F57" s="1"/>
      <c r="G57" s="1"/>
    </row>
    <row r="58" spans="1:10" ht="15">
      <c r="A58" s="8" t="s">
        <v>46</v>
      </c>
      <c r="B58" s="8" t="s">
        <v>28</v>
      </c>
      <c r="C58" s="8" t="s">
        <v>45</v>
      </c>
      <c r="D58" s="10">
        <v>38</v>
      </c>
      <c r="E58" s="10">
        <f t="shared" si="2"/>
        <v>62.699999999999996</v>
      </c>
      <c r="F58" s="1"/>
      <c r="G58" s="1"/>
    </row>
    <row r="59" spans="1:10" ht="15">
      <c r="A59" s="8" t="s">
        <v>46</v>
      </c>
      <c r="B59" s="8" t="s">
        <v>30</v>
      </c>
      <c r="C59" s="8" t="s">
        <v>45</v>
      </c>
      <c r="D59" s="10">
        <v>60</v>
      </c>
      <c r="E59" s="10">
        <f t="shared" si="2"/>
        <v>99</v>
      </c>
      <c r="F59" s="1"/>
      <c r="G59" s="1"/>
    </row>
    <row r="60" spans="1:10" ht="15">
      <c r="A60" s="16"/>
      <c r="B60" s="16"/>
      <c r="C60" s="16"/>
      <c r="D60" s="19"/>
      <c r="E60" s="19"/>
      <c r="F60" s="1"/>
      <c r="G60" s="1"/>
    </row>
    <row r="61" spans="1:10" ht="15">
      <c r="A61" s="35" t="s">
        <v>121</v>
      </c>
      <c r="B61" s="7" t="s">
        <v>14</v>
      </c>
      <c r="C61" s="36" t="s">
        <v>43</v>
      </c>
      <c r="D61" s="7" t="s">
        <v>15</v>
      </c>
      <c r="E61" s="7" t="s">
        <v>16</v>
      </c>
      <c r="F61" s="1"/>
      <c r="G61" s="1"/>
    </row>
    <row r="62" spans="1:10" ht="15">
      <c r="A62" s="8" t="s">
        <v>44</v>
      </c>
      <c r="B62" s="8" t="s">
        <v>18</v>
      </c>
      <c r="C62" s="8" t="s">
        <v>47</v>
      </c>
      <c r="D62" s="10">
        <v>52</v>
      </c>
      <c r="E62" s="10">
        <f t="shared" ref="E62:E68" si="3">SUM(D62*1.65)</f>
        <v>85.8</v>
      </c>
      <c r="F62" s="1"/>
      <c r="G62" s="1"/>
    </row>
    <row r="63" spans="1:10" ht="15">
      <c r="A63" s="8" t="s">
        <v>44</v>
      </c>
      <c r="B63" s="8" t="s">
        <v>20</v>
      </c>
      <c r="C63" s="8" t="s">
        <v>47</v>
      </c>
      <c r="D63" s="10">
        <v>66</v>
      </c>
      <c r="E63" s="10">
        <f t="shared" si="3"/>
        <v>108.89999999999999</v>
      </c>
      <c r="F63" s="1"/>
      <c r="G63" s="1"/>
    </row>
    <row r="64" spans="1:10" ht="15">
      <c r="A64" s="8" t="s">
        <v>44</v>
      </c>
      <c r="B64" s="8" t="s">
        <v>22</v>
      </c>
      <c r="C64" s="8" t="s">
        <v>47</v>
      </c>
      <c r="D64" s="10">
        <v>110</v>
      </c>
      <c r="E64" s="10">
        <f t="shared" si="3"/>
        <v>181.5</v>
      </c>
      <c r="F64" s="1"/>
      <c r="G64" s="1"/>
    </row>
    <row r="65" spans="1:7" ht="15">
      <c r="A65" s="8" t="s">
        <v>44</v>
      </c>
      <c r="B65" s="8" t="s">
        <v>24</v>
      </c>
      <c r="C65" s="8" t="s">
        <v>47</v>
      </c>
      <c r="D65" s="10">
        <v>124</v>
      </c>
      <c r="E65" s="10">
        <f t="shared" si="3"/>
        <v>204.6</v>
      </c>
      <c r="F65" s="1"/>
      <c r="G65" s="1"/>
    </row>
    <row r="66" spans="1:7" ht="15">
      <c r="A66" s="8" t="s">
        <v>46</v>
      </c>
      <c r="B66" s="8" t="s">
        <v>26</v>
      </c>
      <c r="C66" s="8" t="s">
        <v>47</v>
      </c>
      <c r="D66" s="10">
        <v>52</v>
      </c>
      <c r="E66" s="10">
        <f t="shared" si="3"/>
        <v>85.8</v>
      </c>
      <c r="F66" s="1"/>
      <c r="G66" s="1"/>
    </row>
    <row r="67" spans="1:7" ht="15">
      <c r="A67" s="8" t="s">
        <v>46</v>
      </c>
      <c r="B67" s="8" t="s">
        <v>28</v>
      </c>
      <c r="C67" s="8" t="s">
        <v>47</v>
      </c>
      <c r="D67" s="10">
        <v>74</v>
      </c>
      <c r="E67" s="10">
        <f t="shared" si="3"/>
        <v>122.1</v>
      </c>
      <c r="F67" s="1"/>
      <c r="G67" s="2"/>
    </row>
    <row r="68" spans="1:7" ht="15">
      <c r="A68" s="8" t="s">
        <v>46</v>
      </c>
      <c r="B68" s="8" t="s">
        <v>30</v>
      </c>
      <c r="C68" s="8" t="s">
        <v>47</v>
      </c>
      <c r="D68" s="10">
        <v>120</v>
      </c>
      <c r="E68" s="10">
        <f t="shared" si="3"/>
        <v>198</v>
      </c>
      <c r="F68" s="1"/>
      <c r="G68" s="1"/>
    </row>
    <row r="69" spans="1:7" ht="15">
      <c r="A69" s="16"/>
      <c r="B69" s="16"/>
      <c r="C69" s="16"/>
      <c r="D69" s="19"/>
      <c r="E69" s="19"/>
      <c r="F69" s="1"/>
      <c r="G69" s="1"/>
    </row>
    <row r="70" spans="1:7" ht="15">
      <c r="A70" s="35" t="s">
        <v>122</v>
      </c>
      <c r="B70" s="7" t="s">
        <v>14</v>
      </c>
      <c r="C70" s="7"/>
      <c r="D70" s="7" t="s">
        <v>15</v>
      </c>
      <c r="E70" s="7" t="s">
        <v>16</v>
      </c>
      <c r="F70" s="2"/>
      <c r="G70" s="1"/>
    </row>
    <row r="71" spans="1:7" ht="15">
      <c r="A71" s="8" t="s">
        <v>48</v>
      </c>
      <c r="B71" s="33" t="s">
        <v>123</v>
      </c>
      <c r="C71" s="33"/>
      <c r="D71" s="10">
        <v>3.2</v>
      </c>
      <c r="E71" s="10">
        <f t="shared" ref="E71:E78" si="4">SUM(D71*1.65)</f>
        <v>5.28</v>
      </c>
      <c r="F71" s="2"/>
      <c r="G71" s="1"/>
    </row>
    <row r="72" spans="1:7" ht="15">
      <c r="A72" s="8" t="s">
        <v>48</v>
      </c>
      <c r="B72" s="33" t="s">
        <v>124</v>
      </c>
      <c r="C72" s="33"/>
      <c r="D72" s="10">
        <v>4.3</v>
      </c>
      <c r="E72" s="10">
        <f t="shared" si="4"/>
        <v>7.0949999999999998</v>
      </c>
      <c r="F72" s="2"/>
      <c r="G72" s="1"/>
    </row>
    <row r="73" spans="1:7" ht="15">
      <c r="A73" s="8" t="s">
        <v>48</v>
      </c>
      <c r="B73" s="33" t="s">
        <v>125</v>
      </c>
      <c r="C73" s="33"/>
      <c r="D73" s="10">
        <v>9.3000000000000007</v>
      </c>
      <c r="E73" s="10">
        <f t="shared" si="4"/>
        <v>15.345000000000001</v>
      </c>
      <c r="F73" s="2"/>
      <c r="G73" s="1"/>
    </row>
    <row r="74" spans="1:7" ht="15">
      <c r="A74" s="8" t="s">
        <v>48</v>
      </c>
      <c r="B74" s="33" t="s">
        <v>126</v>
      </c>
      <c r="C74" s="33"/>
      <c r="D74" s="10">
        <v>11.7</v>
      </c>
      <c r="E74" s="10">
        <f t="shared" si="4"/>
        <v>19.304999999999996</v>
      </c>
      <c r="F74" s="2"/>
      <c r="G74" s="1"/>
    </row>
    <row r="75" spans="1:7" ht="15">
      <c r="A75" s="8" t="s">
        <v>48</v>
      </c>
      <c r="B75" s="33" t="s">
        <v>127</v>
      </c>
      <c r="C75" s="33"/>
      <c r="D75" s="10">
        <v>17.899999999999999</v>
      </c>
      <c r="E75" s="10">
        <f t="shared" si="4"/>
        <v>29.534999999999997</v>
      </c>
      <c r="F75" s="1"/>
    </row>
    <row r="76" spans="1:7" ht="15">
      <c r="A76" s="8" t="s">
        <v>48</v>
      </c>
      <c r="B76" s="33" t="s">
        <v>128</v>
      </c>
      <c r="C76" s="33"/>
      <c r="D76" s="10">
        <v>39.22</v>
      </c>
      <c r="E76" s="10">
        <f t="shared" si="4"/>
        <v>64.712999999999994</v>
      </c>
      <c r="F76" s="2"/>
    </row>
    <row r="77" spans="1:7" ht="15">
      <c r="A77" s="17" t="s">
        <v>48</v>
      </c>
      <c r="B77" s="33" t="s">
        <v>129</v>
      </c>
      <c r="C77" s="33"/>
      <c r="D77" s="18">
        <v>52</v>
      </c>
      <c r="E77" s="18">
        <f t="shared" si="4"/>
        <v>85.8</v>
      </c>
      <c r="F77" s="2"/>
    </row>
    <row r="78" spans="1:7" ht="15">
      <c r="A78" s="8" t="s">
        <v>48</v>
      </c>
      <c r="B78" s="34" t="s">
        <v>130</v>
      </c>
      <c r="C78" s="34"/>
      <c r="D78" s="10">
        <v>68.77</v>
      </c>
      <c r="E78" s="10">
        <f t="shared" si="4"/>
        <v>113.47049999999999</v>
      </c>
      <c r="F78" s="2"/>
    </row>
    <row r="79" spans="1:7" ht="15">
      <c r="A79" s="16"/>
      <c r="B79" s="16"/>
      <c r="C79" s="16"/>
      <c r="D79" s="19"/>
      <c r="E79" s="19"/>
      <c r="F79" s="2"/>
    </row>
    <row r="80" spans="1:7" ht="15">
      <c r="A80" s="6" t="s">
        <v>49</v>
      </c>
      <c r="B80" s="7" t="s">
        <v>14</v>
      </c>
      <c r="C80" s="7"/>
      <c r="D80" s="7" t="s">
        <v>15</v>
      </c>
      <c r="E80" s="7" t="s">
        <v>16</v>
      </c>
      <c r="F80" s="2"/>
    </row>
    <row r="81" spans="1:6" ht="15">
      <c r="A81" s="33" t="s">
        <v>131</v>
      </c>
      <c r="B81" s="12" t="s">
        <v>50</v>
      </c>
      <c r="C81" s="12"/>
      <c r="D81" s="10">
        <v>10</v>
      </c>
      <c r="E81" s="10">
        <f>SUM(D81*1.65)</f>
        <v>16.5</v>
      </c>
      <c r="F81" s="1"/>
    </row>
    <row r="82" spans="1:6" ht="15">
      <c r="A82" s="8" t="s">
        <v>51</v>
      </c>
      <c r="B82" s="8" t="s">
        <v>52</v>
      </c>
      <c r="C82" s="8"/>
      <c r="D82" s="10">
        <v>1.8</v>
      </c>
      <c r="E82" s="10">
        <f>SUM(D82*1.65)</f>
        <v>2.9699999999999998</v>
      </c>
      <c r="F82" s="1"/>
    </row>
    <row r="83" spans="1:6" ht="15">
      <c r="A83" s="8" t="s">
        <v>53</v>
      </c>
      <c r="B83" s="8" t="s">
        <v>54</v>
      </c>
      <c r="C83" s="8"/>
      <c r="D83" s="10">
        <v>0.5</v>
      </c>
      <c r="E83" s="10">
        <f>SUM(D83*1.65)</f>
        <v>0.82499999999999996</v>
      </c>
      <c r="F83" s="1"/>
    </row>
    <row r="84" spans="1:6">
      <c r="A84" s="1"/>
      <c r="B84" s="1"/>
      <c r="C84" s="1"/>
      <c r="D84" s="1"/>
      <c r="E84" s="1"/>
    </row>
    <row r="85" spans="1:6" ht="15.75">
      <c r="A85" s="21" t="s">
        <v>55</v>
      </c>
      <c r="B85" s="1"/>
      <c r="C85" s="1"/>
      <c r="D85" s="1"/>
      <c r="E85" s="1"/>
    </row>
    <row r="86" spans="1:6">
      <c r="A86" t="s">
        <v>56</v>
      </c>
      <c r="B86" s="1"/>
      <c r="C86" s="1"/>
      <c r="D86" s="1"/>
      <c r="E86" s="1"/>
    </row>
    <row r="87" spans="1:6">
      <c r="A87" s="1"/>
      <c r="B87" s="1"/>
      <c r="C87" s="1"/>
      <c r="D87" s="1"/>
    </row>
    <row r="88" spans="1:6">
      <c r="A88" s="16" t="s">
        <v>57</v>
      </c>
      <c r="B88" s="1"/>
      <c r="C88" s="1"/>
      <c r="D88" s="1"/>
    </row>
    <row r="89" spans="1:6">
      <c r="A89" s="16" t="s">
        <v>58</v>
      </c>
      <c r="B89" s="1"/>
      <c r="C89" s="1"/>
      <c r="D89" s="1"/>
    </row>
    <row r="90" spans="1:6">
      <c r="A90" s="1"/>
      <c r="B90" s="1"/>
      <c r="C90" s="1"/>
      <c r="D90" s="1"/>
    </row>
    <row r="91" spans="1:6" ht="15">
      <c r="A91" s="1"/>
      <c r="B91" s="1"/>
      <c r="C91" s="2"/>
      <c r="D91" s="2"/>
    </row>
    <row r="92" spans="1:6" ht="15">
      <c r="A92" s="3"/>
      <c r="B92" s="1"/>
      <c r="C92" s="2"/>
      <c r="D92" s="2"/>
    </row>
    <row r="93" spans="1:6" ht="15">
      <c r="A93" s="2"/>
      <c r="B93" s="2"/>
      <c r="C93" s="2"/>
      <c r="D93" s="2"/>
    </row>
    <row r="94" spans="1:6" ht="15">
      <c r="A94" s="2"/>
      <c r="B94" s="2"/>
      <c r="C94" s="2"/>
      <c r="D94" s="2"/>
    </row>
    <row r="95" spans="1:6" ht="15">
      <c r="A95" s="2"/>
      <c r="B95" s="2"/>
      <c r="C95" s="2"/>
      <c r="D95" s="2"/>
    </row>
    <row r="96" spans="1:6" ht="15">
      <c r="A96" s="2"/>
      <c r="B96" s="2"/>
      <c r="C96" s="1"/>
      <c r="D96" s="2"/>
    </row>
    <row r="97" spans="1:4" ht="15">
      <c r="A97" s="2"/>
      <c r="B97" s="2"/>
      <c r="C97" s="2"/>
      <c r="D97" s="2"/>
    </row>
    <row r="98" spans="1:4" ht="15">
      <c r="A98" s="1"/>
      <c r="B98" s="1"/>
      <c r="C98" s="2"/>
      <c r="D98" s="2"/>
    </row>
    <row r="99" spans="1:4" ht="15">
      <c r="A99" s="2"/>
      <c r="B99" s="2"/>
      <c r="C99" s="2"/>
      <c r="D99" s="2"/>
    </row>
    <row r="100" spans="1:4" ht="15">
      <c r="A100" s="2"/>
      <c r="B100" s="2"/>
      <c r="C100" s="2"/>
      <c r="D100" s="2"/>
    </row>
    <row r="101" spans="1:4" ht="15">
      <c r="A101" s="2"/>
      <c r="B101" s="2"/>
      <c r="C101" s="2"/>
      <c r="D101" s="2"/>
    </row>
    <row r="102" spans="1:4" ht="15">
      <c r="A102" s="2"/>
      <c r="B102" s="2"/>
      <c r="C102" s="1"/>
      <c r="D102" s="1"/>
    </row>
    <row r="103" spans="1:4" ht="15">
      <c r="A103" s="2"/>
      <c r="B103" s="2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</sheetData>
  <mergeCells count="5">
    <mergeCell ref="B17:D17"/>
    <mergeCell ref="A19:C19"/>
    <mergeCell ref="A20:C20"/>
    <mergeCell ref="A21:C21"/>
    <mergeCell ref="A23:D23"/>
  </mergeCells>
  <conditionalFormatting sqref="B15:D15">
    <cfRule type="containsText" dxfId="1" priority="1" operator="containsText" text="⚠"/>
    <cfRule type="containsText" dxfId="0" priority="2" operator="containsText" text="✓"/>
  </conditionalFormatting>
  <dataValidations count="10">
    <dataValidation type="whole" sqref="D7 D10 D13">
      <formula1>0</formula1>
      <formula2>999</formula2>
    </dataValidation>
    <dataValidation type="list" sqref="B4">
      <formula1>"VO,EUR"</formula1>
    </dataValidation>
    <dataValidation type="list" sqref="B7">
      <formula1>INDIRECT("'Výbery'!$A$2:$A$16")</formula1>
    </dataValidation>
    <dataValidation type="list" sqref="B10">
      <formula1>INDIRECT("'Výbery'!$F$2:$F$9")</formula1>
    </dataValidation>
    <dataValidation type="list" sqref="B13">
      <formula1>INDIRECT("'Výbery'!$K$2:$K$11")</formula1>
    </dataValidation>
    <dataValidation type="list" sqref="B15">
      <formula1>INDIRECT("'Výbery'!$P$2:$P$3")</formula1>
    </dataValidation>
    <dataValidation type="decimal" sqref="D7">
      <formula1>0</formula1>
      <formula2>9999</formula2>
    </dataValidation>
    <dataValidation type="decimal" sqref="D10">
      <formula1>0</formula1>
      <formula2>9999</formula2>
    </dataValidation>
    <dataValidation type="decimal" sqref="D13">
      <formula1>0</formula1>
      <formula2>9999</formula2>
    </dataValidation>
    <dataValidation type="decimal" sqref="D15">
      <formula1>0</formula1>
      <formula2>9999</formula2>
    </dataValidation>
  </dataValidations>
  <hyperlinks>
    <hyperlink ref="A28" r:id="rId1"/>
    <hyperlink ref="A29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showGridLines="0" workbookViewId="0"/>
  </sheetViews>
  <sheetFormatPr defaultRowHeight="14.25"/>
  <cols>
    <col min="1" max="1" width="48" customWidth="1"/>
    <col min="2" max="4" width="15" customWidth="1"/>
    <col min="6" max="6" width="36" customWidth="1"/>
    <col min="7" max="9" width="15" customWidth="1"/>
    <col min="11" max="11" width="42" customWidth="1"/>
    <col min="12" max="14" width="15" customWidth="1"/>
    <col min="16" max="16" width="42" customWidth="1"/>
    <col min="17" max="19" width="15" customWidth="1"/>
  </cols>
  <sheetData>
    <row r="1" spans="1:19" ht="15">
      <c r="A1" s="38" t="s">
        <v>7</v>
      </c>
      <c r="B1" s="38" t="s">
        <v>15</v>
      </c>
      <c r="C1" s="38" t="s">
        <v>16</v>
      </c>
      <c r="D1" s="38" t="s">
        <v>70</v>
      </c>
      <c r="E1" s="22"/>
      <c r="F1" s="38" t="s">
        <v>8</v>
      </c>
      <c r="G1" s="38" t="s">
        <v>15</v>
      </c>
      <c r="H1" s="38" t="s">
        <v>16</v>
      </c>
      <c r="I1" s="38" t="s">
        <v>70</v>
      </c>
      <c r="J1" s="22"/>
      <c r="K1" s="38" t="s">
        <v>9</v>
      </c>
      <c r="L1" s="38" t="s">
        <v>15</v>
      </c>
      <c r="M1" s="38" t="s">
        <v>16</v>
      </c>
      <c r="N1" s="38" t="s">
        <v>71</v>
      </c>
      <c r="P1" s="39" t="s">
        <v>63</v>
      </c>
      <c r="Q1" s="39" t="s">
        <v>15</v>
      </c>
      <c r="R1" s="39" t="s">
        <v>16</v>
      </c>
      <c r="S1" s="39" t="s">
        <v>71</v>
      </c>
    </row>
    <row r="2" spans="1:19">
      <c r="A2" s="40" t="s">
        <v>72</v>
      </c>
      <c r="B2" s="42">
        <v>0</v>
      </c>
      <c r="C2" s="42">
        <v>0</v>
      </c>
      <c r="D2" s="40" t="s">
        <v>73</v>
      </c>
      <c r="E2" s="22"/>
      <c r="F2" s="40" t="s">
        <v>74</v>
      </c>
      <c r="G2" s="42">
        <v>0</v>
      </c>
      <c r="H2" s="42">
        <v>0</v>
      </c>
      <c r="I2" s="40" t="s">
        <v>73</v>
      </c>
      <c r="J2" s="22"/>
      <c r="K2" s="40" t="s">
        <v>75</v>
      </c>
      <c r="L2" s="42">
        <v>0</v>
      </c>
      <c r="M2" s="42">
        <v>0</v>
      </c>
      <c r="N2" s="40" t="s">
        <v>73</v>
      </c>
      <c r="P2" s="41" t="s">
        <v>64</v>
      </c>
      <c r="Q2" s="43">
        <v>0</v>
      </c>
      <c r="R2" s="43">
        <v>0</v>
      </c>
      <c r="S2" s="41" t="s">
        <v>73</v>
      </c>
    </row>
    <row r="3" spans="1:19">
      <c r="A3" s="40" t="s">
        <v>60</v>
      </c>
      <c r="B3" s="42">
        <f>Sheet1!$D$53</f>
        <v>26</v>
      </c>
      <c r="C3" s="42">
        <f>Sheet1!$E$53</f>
        <v>42.9</v>
      </c>
      <c r="D3" s="40" t="s">
        <v>76</v>
      </c>
      <c r="E3" s="22"/>
      <c r="F3" s="40" t="s">
        <v>61</v>
      </c>
      <c r="G3" s="42">
        <f>Sheet1!$D$31</f>
        <v>23</v>
      </c>
      <c r="H3" s="42">
        <f>Sheet1!$E$31</f>
        <v>36.800000000000004</v>
      </c>
      <c r="I3" s="40" t="s">
        <v>76</v>
      </c>
      <c r="J3" s="22"/>
      <c r="K3" s="40" t="s">
        <v>62</v>
      </c>
      <c r="L3" s="42">
        <f>Sheet1!$D$40</f>
        <v>14</v>
      </c>
      <c r="M3" s="42">
        <f>Sheet1!$E$40</f>
        <v>26</v>
      </c>
      <c r="N3" s="40" t="s">
        <v>77</v>
      </c>
      <c r="P3" s="41" t="s">
        <v>78</v>
      </c>
      <c r="Q3" s="43">
        <f>Sheet1!$D$49</f>
        <v>10</v>
      </c>
      <c r="R3" s="43">
        <f>Sheet1!$E$49</f>
        <v>16.5</v>
      </c>
      <c r="S3" s="41" t="s">
        <v>79</v>
      </c>
    </row>
    <row r="4" spans="1:19">
      <c r="A4" s="40" t="s">
        <v>80</v>
      </c>
      <c r="B4" s="42">
        <f>Sheet1!$D$54</f>
        <v>32</v>
      </c>
      <c r="C4" s="42">
        <f>Sheet1!$E$54</f>
        <v>52.8</v>
      </c>
      <c r="D4" s="40" t="s">
        <v>81</v>
      </c>
      <c r="E4" s="22"/>
      <c r="F4" s="40" t="s">
        <v>82</v>
      </c>
      <c r="G4" s="42">
        <f>Sheet1!$D$32</f>
        <v>25</v>
      </c>
      <c r="H4" s="42">
        <f>Sheet1!$E$32</f>
        <v>40</v>
      </c>
      <c r="I4" s="40" t="s">
        <v>81</v>
      </c>
      <c r="J4" s="22"/>
      <c r="K4" s="40" t="s">
        <v>83</v>
      </c>
      <c r="L4" s="42">
        <f>Sheet1!$D$41</f>
        <v>25</v>
      </c>
      <c r="M4" s="42">
        <f>Sheet1!$E$41</f>
        <v>41.25</v>
      </c>
      <c r="N4" s="40" t="s">
        <v>84</v>
      </c>
    </row>
    <row r="5" spans="1:19">
      <c r="A5" s="40" t="s">
        <v>85</v>
      </c>
      <c r="B5" s="42">
        <f>Sheet1!$D$55</f>
        <v>48</v>
      </c>
      <c r="C5" s="42">
        <f>Sheet1!$E$55</f>
        <v>79.199999999999989</v>
      </c>
      <c r="D5" s="40" t="s">
        <v>86</v>
      </c>
      <c r="E5" s="22"/>
      <c r="F5" s="40" t="s">
        <v>87</v>
      </c>
      <c r="G5" s="42">
        <f>Sheet1!$D$33</f>
        <v>27.5</v>
      </c>
      <c r="H5" s="42">
        <f>Sheet1!$E$33</f>
        <v>44</v>
      </c>
      <c r="I5" s="40" t="s">
        <v>86</v>
      </c>
      <c r="J5" s="22"/>
      <c r="K5" s="40" t="s">
        <v>88</v>
      </c>
      <c r="L5" s="42">
        <f>Sheet1!$D$42</f>
        <v>27</v>
      </c>
      <c r="M5" s="42">
        <f>Sheet1!$E$42</f>
        <v>44.55</v>
      </c>
      <c r="N5" s="40" t="s">
        <v>89</v>
      </c>
    </row>
    <row r="6" spans="1:19">
      <c r="A6" s="40" t="s">
        <v>90</v>
      </c>
      <c r="B6" s="42">
        <f>Sheet1!$D$56</f>
        <v>62</v>
      </c>
      <c r="C6" s="42">
        <f>Sheet1!$E$56</f>
        <v>102.3</v>
      </c>
      <c r="D6" s="40" t="s">
        <v>91</v>
      </c>
      <c r="E6" s="22"/>
      <c r="F6" s="40" t="s">
        <v>92</v>
      </c>
      <c r="G6" s="42">
        <f>Sheet1!$D$34</f>
        <v>38</v>
      </c>
      <c r="H6" s="42">
        <f>Sheet1!$E$34</f>
        <v>60.800000000000004</v>
      </c>
      <c r="I6" s="40" t="s">
        <v>91</v>
      </c>
      <c r="J6" s="22"/>
      <c r="K6" s="40" t="s">
        <v>93</v>
      </c>
      <c r="L6" s="42">
        <f>Sheet1!$D$43</f>
        <v>30</v>
      </c>
      <c r="M6" s="42">
        <f>Sheet1!$E$43</f>
        <v>49.5</v>
      </c>
      <c r="N6" s="40" t="s">
        <v>94</v>
      </c>
    </row>
    <row r="7" spans="1:19">
      <c r="A7" s="40" t="s">
        <v>95</v>
      </c>
      <c r="B7" s="42">
        <f>Sheet1!$D$57</f>
        <v>28</v>
      </c>
      <c r="C7" s="42">
        <f>Sheet1!$E$57</f>
        <v>46.199999999999996</v>
      </c>
      <c r="D7" s="40" t="s">
        <v>96</v>
      </c>
      <c r="E7" s="22"/>
      <c r="F7" s="40" t="s">
        <v>97</v>
      </c>
      <c r="G7" s="42">
        <f>Sheet1!$D$35</f>
        <v>22.5</v>
      </c>
      <c r="H7" s="42">
        <f>Sheet1!$E$35</f>
        <v>36</v>
      </c>
      <c r="I7" s="40" t="s">
        <v>96</v>
      </c>
      <c r="J7" s="22"/>
      <c r="K7" s="40" t="s">
        <v>98</v>
      </c>
      <c r="L7" s="42">
        <f>Sheet1!$D$44</f>
        <v>29</v>
      </c>
      <c r="M7" s="42">
        <f>Sheet1!$E$44</f>
        <v>47.849999999999994</v>
      </c>
      <c r="N7" s="40" t="s">
        <v>99</v>
      </c>
    </row>
    <row r="8" spans="1:19">
      <c r="A8" s="40" t="s">
        <v>100</v>
      </c>
      <c r="B8" s="42">
        <f>Sheet1!$D$58</f>
        <v>38</v>
      </c>
      <c r="C8" s="42">
        <f>Sheet1!$E$58</f>
        <v>62.699999999999996</v>
      </c>
      <c r="D8" s="40" t="s">
        <v>101</v>
      </c>
      <c r="E8" s="22"/>
      <c r="F8" s="40" t="s">
        <v>102</v>
      </c>
      <c r="G8" s="42">
        <f>Sheet1!$D$36</f>
        <v>30</v>
      </c>
      <c r="H8" s="42">
        <f>Sheet1!$E$36</f>
        <v>48</v>
      </c>
      <c r="I8" s="40" t="s">
        <v>101</v>
      </c>
      <c r="J8" s="22"/>
      <c r="K8" s="40" t="s">
        <v>103</v>
      </c>
      <c r="L8" s="42">
        <f>Sheet1!$D$45</f>
        <v>65</v>
      </c>
      <c r="M8" s="42">
        <f>Sheet1!$E$45</f>
        <v>107.25</v>
      </c>
      <c r="N8" s="40" t="s">
        <v>104</v>
      </c>
    </row>
    <row r="9" spans="1:19">
      <c r="A9" s="40" t="s">
        <v>105</v>
      </c>
      <c r="B9" s="42">
        <f>Sheet1!$D$59</f>
        <v>60</v>
      </c>
      <c r="C9" s="42">
        <f>Sheet1!$E$59</f>
        <v>99</v>
      </c>
      <c r="D9" s="40" t="s">
        <v>106</v>
      </c>
      <c r="E9" s="22"/>
      <c r="F9" s="40" t="s">
        <v>107</v>
      </c>
      <c r="G9" s="42">
        <f>Sheet1!$D$37</f>
        <v>38</v>
      </c>
      <c r="H9" s="42">
        <f>Sheet1!$E$37</f>
        <v>60.800000000000004</v>
      </c>
      <c r="I9" s="40" t="s">
        <v>106</v>
      </c>
      <c r="J9" s="22"/>
      <c r="K9" s="40" t="s">
        <v>108</v>
      </c>
      <c r="L9" s="42">
        <f>Sheet1!$D$46</f>
        <v>25</v>
      </c>
      <c r="M9" s="42">
        <f>Sheet1!$E$46</f>
        <v>41.25</v>
      </c>
      <c r="N9" s="40" t="s">
        <v>109</v>
      </c>
    </row>
    <row r="10" spans="1:19">
      <c r="A10" s="41" t="s">
        <v>110</v>
      </c>
      <c r="B10" s="43">
        <f>Sheet1!$D$62</f>
        <v>52</v>
      </c>
      <c r="C10" s="43">
        <f>Sheet1!$E$62</f>
        <v>85.8</v>
      </c>
      <c r="D10" s="41" t="s">
        <v>76</v>
      </c>
      <c r="K10" s="41" t="s">
        <v>111</v>
      </c>
      <c r="L10" s="43">
        <f>Sheet1!$D$47</f>
        <v>30</v>
      </c>
      <c r="M10" s="43">
        <f>Sheet1!$E$47</f>
        <v>49.5</v>
      </c>
      <c r="N10" s="41" t="s">
        <v>112</v>
      </c>
    </row>
    <row r="11" spans="1:19">
      <c r="A11" s="41" t="s">
        <v>113</v>
      </c>
      <c r="B11" s="43">
        <f>Sheet1!$D$63</f>
        <v>66</v>
      </c>
      <c r="C11" s="43">
        <f>Sheet1!$E$63</f>
        <v>108.89999999999999</v>
      </c>
      <c r="D11" s="41" t="s">
        <v>81</v>
      </c>
      <c r="K11" s="41" t="s">
        <v>114</v>
      </c>
      <c r="L11" s="43">
        <f>Sheet1!$D$48</f>
        <v>25</v>
      </c>
      <c r="M11" s="43">
        <f>Sheet1!$E$48</f>
        <v>41.25</v>
      </c>
      <c r="N11" s="41" t="s">
        <v>115</v>
      </c>
    </row>
    <row r="12" spans="1:19">
      <c r="A12" s="41" t="s">
        <v>116</v>
      </c>
      <c r="B12" s="43">
        <f>Sheet1!$D$64</f>
        <v>110</v>
      </c>
      <c r="C12" s="43">
        <f>Sheet1!$E$64</f>
        <v>181.5</v>
      </c>
      <c r="D12" s="41" t="s">
        <v>86</v>
      </c>
    </row>
    <row r="13" spans="1:19">
      <c r="A13" s="41" t="s">
        <v>117</v>
      </c>
      <c r="B13" s="43">
        <f>Sheet1!$D$65</f>
        <v>124</v>
      </c>
      <c r="C13" s="43">
        <f>Sheet1!$E$65</f>
        <v>204.6</v>
      </c>
      <c r="D13" s="41" t="s">
        <v>91</v>
      </c>
    </row>
    <row r="14" spans="1:19">
      <c r="A14" s="41" t="s">
        <v>118</v>
      </c>
      <c r="B14" s="43">
        <f>Sheet1!$D$66</f>
        <v>52</v>
      </c>
      <c r="C14" s="43">
        <f>Sheet1!$E$66</f>
        <v>85.8</v>
      </c>
      <c r="D14" s="41" t="s">
        <v>96</v>
      </c>
    </row>
    <row r="15" spans="1:19">
      <c r="A15" s="41" t="s">
        <v>119</v>
      </c>
      <c r="B15" s="43">
        <f>Sheet1!$D$67</f>
        <v>74</v>
      </c>
      <c r="C15" s="43">
        <f>Sheet1!$E$67</f>
        <v>122.1</v>
      </c>
      <c r="D15" s="41" t="s">
        <v>101</v>
      </c>
    </row>
    <row r="16" spans="1:19">
      <c r="A16" s="41" t="s">
        <v>120</v>
      </c>
      <c r="B16" s="43">
        <f>Sheet1!$D$68</f>
        <v>120</v>
      </c>
      <c r="C16" s="43">
        <f>Sheet1!$E$68</f>
        <v>198</v>
      </c>
      <c r="D16" s="4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Sheet1</vt:lpstr>
      <vt:lpstr>Výbery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jonathan</cp:lastModifiedBy>
  <dcterms:created xsi:type="dcterms:W3CDTF">2026-08-05T15:14:38Z</dcterms:created>
  <dcterms:modified xsi:type="dcterms:W3CDTF">2026-08-05T15:14:38Z</dcterms:modified>
</cp:coreProperties>
</file>